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440" windowHeight="11415"/>
  </bookViews>
  <sheets>
    <sheet name="Приложение  Делевое софин" sheetId="1" r:id="rId1"/>
  </sheets>
  <definedNames>
    <definedName name="Z_11D26A4D_5921_439C_A276_77F7427F0082_.wvu.PrintTitles" localSheetId="0" hidden="1">'Приложение  Делевое софин'!$4:$6</definedName>
    <definedName name="Z_1ADF8719_4A6E_4366_89DF_D827AB6CFC83_.wvu.PrintTitles" localSheetId="0" hidden="1">'Приложение  Делевое софин'!$4:$6</definedName>
    <definedName name="Z_2AF90743_979C_4595_B2C8_14F3BA0FCC83_.wvu.PrintTitles" localSheetId="0" hidden="1">'Приложение  Делевое софин'!$4:$6</definedName>
    <definedName name="Z_446A9943_B8EE_4067_A852_03F369A4A509_.wvu.PrintTitles" localSheetId="0" hidden="1">'Приложение  Делевое софин'!$4:$6</definedName>
    <definedName name="Z_60F568CE_4CCF_48FA_B7DF_8D6DBB0860E1_.wvu.PrintTitles" localSheetId="0" hidden="1">'Приложение  Делевое софин'!$4:$6</definedName>
    <definedName name="Z_6BF730E7_9A12_41D0_B93B_625688621DAB_.wvu.PrintTitles" localSheetId="0" hidden="1">'Приложение  Делевое софин'!$4:$6</definedName>
    <definedName name="Z_6FA551CB_079F_43A1_8A5B_A419D167513F_.wvu.PrintTitles" localSheetId="0" hidden="1">'Приложение  Делевое софин'!$4:$6</definedName>
    <definedName name="Z_6FD14E9B_8484_499E_86D2_80BC1BD8E248_.wvu.PrintTitles" localSheetId="0" hidden="1">'Приложение  Делевое софин'!$4:$6</definedName>
    <definedName name="Z_715967AA_8987_4C6E_92E1_D61037E88BDE_.wvu.PrintTitles" localSheetId="0" hidden="1">'Приложение  Делевое софин'!$4:$6</definedName>
    <definedName name="Z_77E1A1F8_B911_4EAC_8E4A_ED1ECB78A611_.wvu.PrintTitles" localSheetId="0" hidden="1">'Приложение  Делевое софин'!$4:$6</definedName>
    <definedName name="Z_79425F2C_347E_4506_AB76_10FCC6489546_.wvu.PrintTitles" localSheetId="0" hidden="1">'Приложение  Делевое софин'!$4:$6</definedName>
    <definedName name="Z_7D8940B9_B4EC_48BB_AF68_E0C16AC8BD93_.wvu.PrintTitles" localSheetId="0" hidden="1">'Приложение  Делевое софин'!$4:$6</definedName>
    <definedName name="Z_B2947184_91BF_4B98_A23A_9901DB06944A_.wvu.PrintTitles" localSheetId="0" hidden="1">'Приложение  Делевое софин'!$4:$6</definedName>
    <definedName name="Z_C048E9B3_6E42_4D3E_BA08_12E1AFE0336F_.wvu.PrintTitles" localSheetId="0" hidden="1">'Приложение  Делевое софин'!$4:$6</definedName>
    <definedName name="Z_C1E90B60_E792_4C92_A2C8_7335BB05D586_.wvu.PrintTitles" localSheetId="0" hidden="1">'Приложение  Делевое софин'!$4:$6</definedName>
    <definedName name="Z_DB53E2C7_7B2C_4A18_9834_CAA18DF1C8F2_.wvu.PrintTitles" localSheetId="0" hidden="1">'Приложение  Делевое софин'!$4:$6</definedName>
    <definedName name="Z_FBEF1A2B_75F4_4345_8750_2905EB1C0706_.wvu.PrintTitles" localSheetId="0" hidden="1">'Приложение  Делевое софин'!$4:$6</definedName>
    <definedName name="Z_FC33F4AF_3651_42BF_96EA_5D0DC7946AA2_.wvu.PrintTitles" localSheetId="0" hidden="1">'Приложение  Делевое софин'!$4:$6</definedName>
    <definedName name="Z_FF907151_2DB0_46A2_BD9B_A3C54750E6D9_.wvu.PrintTitles" localSheetId="0" hidden="1">'Приложение  Делевое софин'!$4:$6</definedName>
    <definedName name="_xlnm.Print_Titles" localSheetId="0">'Приложение  Делевое софин'!$4:$6</definedName>
  </definedNames>
  <calcPr calcId="145621" iterate="1"/>
  <customWorkbookViews>
    <customWorkbookView name="Решетникова Ирина Александровна - Личное представление" guid="{77E1A1F8-B911-4EAC-8E4A-ED1ECB78A611}" mergeInterval="0" personalView="1" maximized="1" xWindow="-8" yWindow="-8" windowWidth="1936" windowHeight="1056" activeSheetId="1"/>
    <customWorkbookView name="Давыдова Ольга Александровна - Личное представление" guid="{FF907151-2DB0-46A2-BD9B-A3C54750E6D9}" mergeInterval="0" personalView="1" maximized="1" xWindow="-8" yWindow="-8" windowWidth="1936" windowHeight="1056" activeSheetId="1"/>
    <customWorkbookView name="Бессмертных Людмила Александровна - Личное представление" guid="{FC33F4AF-3651-42BF-96EA-5D0DC7946AA2}" mergeInterval="0" personalView="1" maximized="1" windowWidth="1916" windowHeight="755" activeSheetId="1"/>
    <customWorkbookView name="Белова Татьяна Владимировна - Личное представление" guid="{60F568CE-4CCF-48FA-B7DF-8D6DBB0860E1}" mergeInterval="0" personalView="1" maximized="1" xWindow="-8" yWindow="-8" windowWidth="1382" windowHeight="744" activeSheetId="1"/>
    <customWorkbookView name="Петровская Анна Игоревна - Личное представление" guid="{C1E90B60-E792-4C92-A2C8-7335BB05D586}" mergeInterval="0" personalView="1" maximized="1" xWindow="-8" yWindow="-8" windowWidth="1936" windowHeight="1056" activeSheetId="1"/>
    <customWorkbookView name="Гудкова Ирина Витальевна - Личное представление" guid="{2AF90743-979C-4595-B2C8-14F3BA0FCC83}" mergeInterval="0" personalView="1" maximized="1" xWindow="-8" yWindow="-8" windowWidth="1936" windowHeight="1056" activeSheetId="1"/>
    <customWorkbookView name="Шмидт Татьяна Николаевна - Личное представление" guid="{1ADF8719-4A6E-4366-89DF-D827AB6CFC83}" mergeInterval="0" personalView="1" maximized="1" xWindow="-8" yWindow="-8" windowWidth="1456" windowHeight="876" activeSheetId="1"/>
    <customWorkbookView name="Шаповалова Людмила Николаевна - Личное представление" guid="{7D8940B9-B4EC-48BB-AF68-E0C16AC8BD93}" mergeInterval="0" personalView="1" maximized="1" xWindow="-8" yWindow="-8" windowWidth="1936" windowHeight="1056" activeSheetId="1"/>
    <customWorkbookView name="Насонова Светлана Владимировна - Личное представление" guid="{FBEF1A2B-75F4-4345-8750-2905EB1C0706}" mergeInterval="0" personalView="1" maximized="1" windowWidth="1916" windowHeight="755" activeSheetId="1"/>
    <customWorkbookView name="Селукова Марина Степановна - Личное представление" guid="{B2947184-91BF-4B98-A23A-9901DB06944A}" mergeInterval="0" personalView="1" maximized="1" windowWidth="1916" windowHeight="809" activeSheetId="1"/>
    <customWorkbookView name="Шипицына Екатерина Васильевна - Личное представление" guid="{446A9943-B8EE-4067-A852-03F369A4A509}" mergeInterval="0" personalView="1" maximized="1" xWindow="-8" yWindow="-8" windowWidth="1456" windowHeight="876" activeSheetId="1"/>
    <customWorkbookView name="Морозова Анна Александровна - Личное представление" guid="{11D26A4D-5921-439C-A276-77F7427F0082}" mergeInterval="0" personalView="1" maximized="1" xWindow="-8" yWindow="-8" windowWidth="1936" windowHeight="1056" activeSheetId="1"/>
    <customWorkbookView name="Алексанина Виктория Олеговна - Личное представление" guid="{C048E9B3-6E42-4D3E-BA08-12E1AFE0336F}" mergeInterval="0" personalView="1" maximized="1" xWindow="-8" yWindow="-8" windowWidth="1936" windowHeight="1056" activeSheetId="1"/>
    <customWorkbookView name="Куленко Марина  Николаевна - Личное представление" guid="{DB53E2C7-7B2C-4A18-9834-CAA18DF1C8F2}" mergeInterval="0" personalView="1" maximized="1" windowWidth="1254" windowHeight="696" activeSheetId="1"/>
    <customWorkbookView name="Карелина Наталья Игоревна - Личное представление" guid="{6FD14E9B-8484-499E-86D2-80BC1BD8E248}" mergeInterval="0" personalView="1" maximized="1" windowWidth="1916" windowHeight="855" activeSheetId="1"/>
    <customWorkbookView name="Клименко Ольга Александровна - Личное представление" guid="{6BF730E7-9A12-41D0-B93B-625688621DAB}" mergeInterval="0" personalView="1" maximized="1" xWindow="-8" yWindow="-8" windowWidth="1936" windowHeight="1056" activeSheetId="1"/>
    <customWorkbookView name="Зенина Анна Эдуардовна - Личное представление" guid="{6FA551CB-079F-43A1-8A5B-A419D167513F}" mergeInterval="0" personalView="1" maximized="1" windowWidth="1436" windowHeight="675" activeSheetId="1"/>
    <customWorkbookView name="Грицканюк Диана Александровна - Личное представление" guid="{79425F2C-347E-4506-AB76-10FCC6489546}" mergeInterval="0" personalView="1" maximized="1" xWindow="-8" yWindow="-8" windowWidth="1936" windowHeight="1056" activeSheetId="1"/>
    <customWorkbookView name="Верба Аксана Николаевна - Личное представление" guid="{715967AA-8987-4C6E-92E1-D61037E88BDE}" mergeInterval="0" personalView="1" maximized="1" windowWidth="1844" windowHeight="781" activeSheetId="1" showComments="commIndAndComment"/>
  </customWorkbookViews>
</workbook>
</file>

<file path=xl/calcChain.xml><?xml version="1.0" encoding="utf-8"?>
<calcChain xmlns="http://schemas.openxmlformats.org/spreadsheetml/2006/main">
  <c r="C23" i="1" l="1"/>
  <c r="D23" i="1"/>
  <c r="E23" i="1"/>
  <c r="G23" i="1"/>
  <c r="H23" i="1"/>
  <c r="I23" i="1"/>
  <c r="H29" i="1" l="1"/>
  <c r="I29" i="1"/>
  <c r="F35" i="1" l="1"/>
  <c r="B35" i="1"/>
  <c r="B34" i="1"/>
  <c r="I45" i="1" l="1"/>
  <c r="H45" i="1"/>
  <c r="G45" i="1"/>
  <c r="E45" i="1"/>
  <c r="D45" i="1"/>
  <c r="C45" i="1"/>
  <c r="F46" i="1"/>
  <c r="B46" i="1"/>
  <c r="B45" i="1" l="1"/>
  <c r="F45" i="1"/>
  <c r="H13" i="1"/>
  <c r="I13" i="1"/>
  <c r="G13" i="1"/>
  <c r="D13" i="1"/>
  <c r="E13" i="1"/>
  <c r="C13" i="1"/>
  <c r="F15" i="1"/>
  <c r="B15" i="1"/>
  <c r="F36" i="1" l="1"/>
  <c r="B36" i="1"/>
  <c r="B33" i="1" s="1"/>
  <c r="F34" i="1"/>
  <c r="H33" i="1"/>
  <c r="I33" i="1"/>
  <c r="G33" i="1"/>
  <c r="D33" i="1"/>
  <c r="E33" i="1"/>
  <c r="C33" i="1"/>
  <c r="F33" i="1" l="1"/>
  <c r="F38" i="1"/>
  <c r="B38" i="1"/>
  <c r="C16" i="1" l="1"/>
  <c r="D16" i="1"/>
  <c r="E16" i="1"/>
  <c r="G16" i="1"/>
  <c r="H16" i="1"/>
  <c r="I16" i="1"/>
  <c r="B16" i="1" l="1"/>
  <c r="F11" i="1"/>
  <c r="B11" i="1"/>
  <c r="G8" i="1"/>
  <c r="F10" i="1"/>
  <c r="B10" i="1"/>
  <c r="B9" i="1" l="1"/>
  <c r="B12" i="1"/>
  <c r="F9" i="1"/>
  <c r="F12" i="1"/>
  <c r="I8" i="1"/>
  <c r="H8" i="1"/>
  <c r="E8" i="1"/>
  <c r="D8" i="1"/>
  <c r="C8" i="1"/>
  <c r="F8" i="1" l="1"/>
  <c r="B8" i="1"/>
  <c r="I25" i="1"/>
  <c r="H25" i="1"/>
  <c r="G25" i="1"/>
  <c r="E25" i="1"/>
  <c r="D25" i="1"/>
  <c r="C25" i="1"/>
  <c r="H37" i="1" l="1"/>
  <c r="G37" i="1"/>
  <c r="E37" i="1"/>
  <c r="C37" i="1"/>
  <c r="D37" i="1"/>
  <c r="I18" i="1"/>
  <c r="I37" i="1" l="1"/>
  <c r="F40" i="1"/>
  <c r="B40" i="1"/>
  <c r="B26" i="1" l="1"/>
  <c r="F25" i="1" l="1"/>
  <c r="B25" i="1"/>
  <c r="F44" i="1" l="1"/>
  <c r="F43" i="1" s="1"/>
  <c r="B44" i="1"/>
  <c r="B43" i="1" s="1"/>
  <c r="C43" i="1"/>
  <c r="D43" i="1"/>
  <c r="E43" i="1"/>
  <c r="G43" i="1"/>
  <c r="H43" i="1"/>
  <c r="I43" i="1"/>
  <c r="E18" i="1" l="1"/>
  <c r="G18" i="1"/>
  <c r="C18" i="1"/>
  <c r="H18" i="1"/>
  <c r="D18" i="1"/>
  <c r="F22" i="1"/>
  <c r="B22" i="1"/>
  <c r="F20" i="1" l="1"/>
  <c r="B20" i="1"/>
  <c r="B18" i="1"/>
  <c r="F42" i="1"/>
  <c r="B42" i="1"/>
  <c r="F41" i="1"/>
  <c r="B41" i="1"/>
  <c r="F39" i="1"/>
  <c r="B39" i="1"/>
  <c r="F37" i="1" l="1"/>
  <c r="B37" i="1"/>
  <c r="H31" i="1" l="1"/>
  <c r="I31" i="1"/>
  <c r="G31" i="1"/>
  <c r="D31" i="1"/>
  <c r="E31" i="1"/>
  <c r="C31" i="1"/>
  <c r="F32" i="1"/>
  <c r="B32" i="1"/>
  <c r="E29" i="1"/>
  <c r="G29" i="1"/>
  <c r="D29" i="1"/>
  <c r="C29" i="1"/>
  <c r="F24" i="1"/>
  <c r="F23" i="1" s="1"/>
  <c r="B24" i="1"/>
  <c r="B23" i="1" s="1"/>
  <c r="F31" i="1" l="1"/>
  <c r="B31" i="1"/>
  <c r="H27" i="1" l="1"/>
  <c r="H7" i="1" s="1"/>
  <c r="I27" i="1"/>
  <c r="I7" i="1" s="1"/>
  <c r="G27" i="1"/>
  <c r="G7" i="1" s="1"/>
  <c r="D27" i="1"/>
  <c r="D7" i="1" s="1"/>
  <c r="E27" i="1"/>
  <c r="E7" i="1" s="1"/>
  <c r="C27" i="1"/>
  <c r="C7" i="1" s="1"/>
  <c r="B29" i="1" l="1"/>
  <c r="B30" i="1"/>
  <c r="B27" i="1"/>
  <c r="B21" i="1"/>
  <c r="B19" i="1"/>
  <c r="B14" i="1"/>
  <c r="B13" i="1"/>
  <c r="F13" i="1"/>
  <c r="F14" i="1"/>
  <c r="F16" i="1"/>
  <c r="F18" i="1"/>
  <c r="F19" i="1"/>
  <c r="F21" i="1"/>
  <c r="F27" i="1"/>
  <c r="F30" i="1"/>
  <c r="F29" i="1" s="1"/>
  <c r="B7" i="1" l="1"/>
  <c r="F7" i="1"/>
  <c r="B17" i="1"/>
  <c r="F28" i="1"/>
  <c r="B28" i="1"/>
  <c r="F26" i="1"/>
  <c r="F17" i="1"/>
</calcChain>
</file>

<file path=xl/sharedStrings.xml><?xml version="1.0" encoding="utf-8"?>
<sst xmlns="http://schemas.openxmlformats.org/spreadsheetml/2006/main" count="55" uniqueCount="49">
  <si>
    <t>Наименование</t>
  </si>
  <si>
    <t>Всего</t>
  </si>
  <si>
    <t>за счет средств федерального бюджета</t>
  </si>
  <si>
    <t>за счет средств бюджета автономного округа</t>
  </si>
  <si>
    <t>за счет средств бюджета города</t>
  </si>
  <si>
    <t>Исполнение, тыс. рублей</t>
  </si>
  <si>
    <t>в том числе:</t>
  </si>
  <si>
    <t>План, тыс. рублей</t>
  </si>
  <si>
    <t>Росходов по софинансированию - всего</t>
  </si>
  <si>
    <t>Муниципальная программа "Развитие образования города Нижневартовска на 2018-2025 годы и на период до 2030 года"</t>
  </si>
  <si>
    <t>Муниципальная программа "Развитие жилищно-коммунального хозяйства города Нижневартовска на 2018-2025 годы и на период до 2030 года"</t>
  </si>
  <si>
    <t>Муниципальная программа "Капитальное строительство и реконструкция объектов города Нижневартовска на 2018-2025 годы и на период до 2030 года"</t>
  </si>
  <si>
    <t>Муниципальная программа города Нижневартовска "Улучшение жилищных условий молодых семей в 2018 - 2025 годах и на период до 2030 года"</t>
  </si>
  <si>
    <t>Муниципальная программа "Комплекс мероприятий по профилактике правонарушений в городе Нижневартовске на 2018-2025 годы и на период до 2030 года"</t>
  </si>
  <si>
    <t>Муниципальная программа "Организация предоставления государственных и муниципальных услуг через Нижневартовский МФЦ на 2018-2025 годы и на период до 2030 года"</t>
  </si>
  <si>
    <t>Муниципальная программа "Обеспечение доступным и комфортным жильем жителей города Нижневартовска в 2018-2025 годах и на период до 2030 года"</t>
  </si>
  <si>
    <t>Муниципальная программа "Развитие малого и среднего предпринимательства на территории города Нижневартовска на 2018-2025 годы и на период до 2030 года"</t>
  </si>
  <si>
    <t>Создание условий для деятельности народных дружин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</si>
  <si>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</si>
  <si>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Строительство (реконструкция), капитальный ремонт и ремонт автомобильных дорог общего пользования местного значения</t>
  </si>
  <si>
    <t>Реконструкция, расширение, модернизация, строительство коммунальных объектов</t>
  </si>
  <si>
    <t>Создание новых мест в общеобразовательных организациях</t>
  </si>
  <si>
    <t>Реализация программ формирования современной городской среды</t>
  </si>
  <si>
    <t>Реализация мероприятий по обеспечению жильем молодых семей</t>
  </si>
  <si>
    <t>Организация предоставления государственных услуг в многофункциональных центрах предоставления государственных и муниципальных услуг</t>
  </si>
  <si>
    <t>Муниципальная программа "Развитие социальной сферы города Нижневартовска на 2019-2030 годы"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</si>
  <si>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</si>
  <si>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Муниципальная программа "Укрепление межнационального и межконфессионального согласия, профилактика экстремизма и терроризма в городе Нижневартовске на 2019-2025 годы и на период до 2030 года"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</si>
  <si>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</si>
  <si>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 xml:space="preserve">Поддержка малого и среднего предпринимательства </t>
  </si>
  <si>
    <t>Приобретение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</si>
  <si>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Развитие сферы культуры в муниципальных образованиях автономного округа</t>
  </si>
  <si>
    <t>Приложение 8</t>
  </si>
  <si>
    <t>Информация по долевому софинансированию муниципальных программ за 2020 год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</si>
  <si>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</si>
  <si>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Оснащение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</si>
  <si>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</si>
  <si>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 xml:space="preserve">Муниципальная программа "Содержание дорожного хозяйства, организация транспортного обслуживания и благоустройство территории города Нижневартовска на 2018-2025 годы и на период до 2030  года" </t>
  </si>
  <si>
    <t>Приобретение и установка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 и рассылку постановлений органов государственного контроля (надзора)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</si>
  <si>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</si>
  <si>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Ликвидация и расселение приспособленных для проживания строений</t>
  </si>
  <si>
    <t>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</si>
  <si>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</si>
  <si>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</si>
  <si>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Муниципальная программа "Развитие градостроительной деятельности и жилищного строительства в  городе Нижневартовске в 2020-2025 годах и на период до 2030 года"</t>
  </si>
  <si>
    <t>Предоставление субсидий гражданам для переселения с территорий с низкой плотностью населения и/или труднодоступных местностей автономного округа из жилых домов, находящихся в зоне подтопления и (или) в зоне береговой линии, подверженной абразии, из приспособленных для проживания строений</t>
  </si>
  <si>
    <t>Мероприятия по градостроительной деятельности</t>
  </si>
  <si>
    <t>Строительство и реконструкция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</si>
  <si>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Муниципальная программа "Формирование современной городской среды в муниципальном образовании город Нижневартовск на 2018-2025 годы и на период до 2030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</si>
</sst>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000"/>
    <numFmt numFmtId="165" formatCode="000;;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6">
    <xf numFmtId="0" fontId="0" fillId="0" borderId="0" xfId="0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4" fontId="2" fillId="0" borderId="2" xfId="0" applyNumberFormat="1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4" fontId="5" fillId="0" borderId="0" xfId="0" applyNumberFormat="1" applyFont="1" applyFill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2" fontId="4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4" fontId="7" fillId="0" borderId="2" xfId="0" applyNumberFormat="1" applyFont="1" applyFill="1" applyBorder="1" applyAlignment="1">
      <alignment vertical="center"/>
    </xf>
    <xf numFmtId="0" fontId="5" fillId="0" borderId="2" xfId="0" applyFont="1" applyBorder="1" applyAlignment="1">
      <alignment horizontal="justify" vertical="center" wrapText="1"/>
    </xf>
    <xf numFmtId="164" fontId="2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5" fillId="0" borderId="2" xfId="0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vertical="center"/>
    </xf>
    <xf numFmtId="164" fontId="5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2" fillId="0" borderId="2" xfId="0" applyFont="1" applyFill="1" applyBorder="1" applyAlignment="1">
      <alignment horizontal="justify" vertical="center" wrapText="1"/>
    </xf>
    <xf numFmtId="165" fontId="5" fillId="0" borderId="2" xfId="1" applyNumberFormat="1" applyFont="1" applyFill="1" applyBorder="1" applyAlignment="1" applyProtection="1">
      <alignment horizontal="justify" vertical="center" wrapText="1"/>
      <protection hidden="1"/>
    </xf>
    <xf numFmtId="0" fontId="5" fillId="0" borderId="1" xfId="0" applyFont="1" applyBorder="1" applyAlignment="1">
      <alignment horizontal="justify" vertical="center" wrapText="1"/>
    </xf>
    <xf numFmtId="0" fontId="3" fillId="2" borderId="2" xfId="0" applyNumberFormat="1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164" fontId="3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4" fillId="0" borderId="2" xfId="0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="93" zoomScaleNormal="93" workbookViewId="0">
      <pane ySplit="6" topLeftCell="A22" activePane="bottomLeft" state="frozen"/>
      <selection pane="bottomLeft" activeCell="A24" sqref="A24"/>
    </sheetView>
  </sheetViews>
  <sheetFormatPr defaultColWidth="9.140625" defaultRowHeight="15.75" x14ac:dyDescent="0.25"/>
  <cols>
    <col min="1" max="1" width="70" style="1" customWidth="1"/>
    <col min="2" max="2" width="14.28515625" style="1" customWidth="1"/>
    <col min="3" max="3" width="14.140625" style="1" customWidth="1"/>
    <col min="4" max="4" width="14.28515625" style="1" customWidth="1"/>
    <col min="5" max="5" width="12.140625" style="1" customWidth="1"/>
    <col min="6" max="6" width="13.85546875" style="1" customWidth="1"/>
    <col min="7" max="8" width="14.140625" style="1" customWidth="1"/>
    <col min="9" max="9" width="12" style="1" customWidth="1"/>
    <col min="10" max="16384" width="9.140625" style="1"/>
  </cols>
  <sheetData>
    <row r="1" spans="1:9" x14ac:dyDescent="0.25">
      <c r="G1" s="33" t="s">
        <v>32</v>
      </c>
      <c r="H1" s="33"/>
      <c r="I1" s="33"/>
    </row>
    <row r="2" spans="1:9" ht="23.25" customHeight="1" x14ac:dyDescent="0.25">
      <c r="A2" s="35" t="s">
        <v>33</v>
      </c>
      <c r="B2" s="35"/>
      <c r="C2" s="35"/>
      <c r="D2" s="35"/>
      <c r="E2" s="35"/>
      <c r="F2" s="35"/>
      <c r="G2" s="35"/>
      <c r="H2" s="35"/>
      <c r="I2" s="35"/>
    </row>
    <row r="4" spans="1:9" x14ac:dyDescent="0.25">
      <c r="A4" s="34" t="s">
        <v>0</v>
      </c>
      <c r="B4" s="34" t="s">
        <v>7</v>
      </c>
      <c r="C4" s="34"/>
      <c r="D4" s="34"/>
      <c r="E4" s="34"/>
      <c r="F4" s="34" t="s">
        <v>5</v>
      </c>
      <c r="G4" s="34"/>
      <c r="H4" s="34"/>
      <c r="I4" s="34"/>
    </row>
    <row r="5" spans="1:9" x14ac:dyDescent="0.25">
      <c r="A5" s="34"/>
      <c r="B5" s="34" t="s">
        <v>1</v>
      </c>
      <c r="C5" s="34" t="s">
        <v>6</v>
      </c>
      <c r="D5" s="34"/>
      <c r="E5" s="34"/>
      <c r="F5" s="34" t="s">
        <v>1</v>
      </c>
      <c r="G5" s="34" t="s">
        <v>6</v>
      </c>
      <c r="H5" s="34"/>
      <c r="I5" s="34"/>
    </row>
    <row r="6" spans="1:9" ht="78.75" x14ac:dyDescent="0.25">
      <c r="A6" s="34"/>
      <c r="B6" s="34"/>
      <c r="C6" s="2" t="s">
        <v>2</v>
      </c>
      <c r="D6" s="2" t="s">
        <v>3</v>
      </c>
      <c r="E6" s="2" t="s">
        <v>4</v>
      </c>
      <c r="F6" s="34"/>
      <c r="G6" s="2" t="s">
        <v>2</v>
      </c>
      <c r="H6" s="2" t="s">
        <v>3</v>
      </c>
      <c r="I6" s="2" t="s">
        <v>4</v>
      </c>
    </row>
    <row r="7" spans="1:9" ht="21.75" customHeight="1" x14ac:dyDescent="0.25">
      <c r="A7" s="23" t="s">
        <v>8</v>
      </c>
      <c r="B7" s="19">
        <f t="shared" ref="B7:B12" si="0">SUM(C7:E7)</f>
        <v>2432083.17</v>
      </c>
      <c r="C7" s="19">
        <f>C8+C13+C16+C18+C23+C25+C27+C29+C31+C33+C37+C43+C45</f>
        <v>226212.35999999996</v>
      </c>
      <c r="D7" s="19">
        <f>D8+D13+D16+D18+D23+D25+D27+D29+D31+D33+D37+D43+D45</f>
        <v>1974434.3799999997</v>
      </c>
      <c r="E7" s="19">
        <f>E8+E13+E16+E18+E23+E25+E27+E29+E31+E33+E37+E43+E45</f>
        <v>231436.42999999996</v>
      </c>
      <c r="F7" s="19">
        <f>G7+H7+I7</f>
        <v>2403997.2599999998</v>
      </c>
      <c r="G7" s="19">
        <f>G8+G13+G16+G18+G23+G25+G27+G29+G31+G33+G37+G43+G45</f>
        <v>223030.66999999998</v>
      </c>
      <c r="H7" s="19">
        <f>H8+H13+H16+H18+H23+H25+H27+H29+H31+H33+H37+H43+H45</f>
        <v>1954631.77</v>
      </c>
      <c r="I7" s="19">
        <f>I8+I13+I16+I18+I23+I25+I27+I29+I31+I33+I37+I43+I45</f>
        <v>226334.82000000004</v>
      </c>
    </row>
    <row r="8" spans="1:9" ht="39.75" customHeight="1" x14ac:dyDescent="0.25">
      <c r="A8" s="21" t="s">
        <v>9</v>
      </c>
      <c r="B8" s="11">
        <f t="shared" si="0"/>
        <v>296659.07999999996</v>
      </c>
      <c r="C8" s="11">
        <f>SUM(C9:C12)</f>
        <v>14280.05</v>
      </c>
      <c r="D8" s="11">
        <f>SUM(D9:D12)</f>
        <v>244210.94999999998</v>
      </c>
      <c r="E8" s="11">
        <f>SUM(E9:E12)</f>
        <v>38168.080000000002</v>
      </c>
      <c r="F8" s="11">
        <f>SUM(G8:I8)</f>
        <v>278666.25</v>
      </c>
      <c r="G8" s="11">
        <f>SUM(G9:G12)</f>
        <v>11352.38</v>
      </c>
      <c r="H8" s="11">
        <f>SUM(H9:H12)</f>
        <v>232744.59</v>
      </c>
      <c r="I8" s="11">
        <f>SUM(I9:I12)</f>
        <v>34569.279999999992</v>
      </c>
    </row>
    <row r="9" spans="1:9" s="3" customFormat="1" ht="47.25" x14ac:dyDescent="0.25">
      <c r="A9" s="24" t="s">
        <v>34</v>
      </c>
      <c r="B9" s="10">
        <f t="shared" si="0"/>
        <v>87759.9</v>
      </c>
      <c r="C9" s="10">
        <v>14280.05</v>
      </c>
      <c r="D9" s="10">
        <v>55927.85</v>
      </c>
      <c r="E9" s="10">
        <v>17552</v>
      </c>
      <c r="F9" s="10">
        <f>SUM(G9:I9)</f>
        <v>69767.489999999991</v>
      </c>
      <c r="G9" s="10">
        <v>11352.38</v>
      </c>
      <c r="H9" s="10">
        <v>44461.599999999999</v>
      </c>
      <c r="I9" s="10">
        <v>13953.51</v>
      </c>
    </row>
    <row r="10" spans="1:9" s="3" customFormat="1" ht="78.75" x14ac:dyDescent="0.25">
      <c r="A10" s="24" t="s">
        <v>35</v>
      </c>
      <c r="B10" s="10">
        <f t="shared" si="0"/>
        <v>91914.8</v>
      </c>
      <c r="C10" s="10">
        <v>0</v>
      </c>
      <c r="D10" s="10">
        <v>82723.3</v>
      </c>
      <c r="E10" s="10">
        <v>9191.5</v>
      </c>
      <c r="F10" s="10">
        <f>SUM(G10:I10)</f>
        <v>91914.78</v>
      </c>
      <c r="G10" s="10">
        <v>0</v>
      </c>
      <c r="H10" s="10">
        <v>82723.3</v>
      </c>
      <c r="I10" s="10">
        <v>9191.48</v>
      </c>
    </row>
    <row r="11" spans="1:9" s="3" customFormat="1" ht="63" x14ac:dyDescent="0.25">
      <c r="A11" s="24" t="s">
        <v>36</v>
      </c>
      <c r="B11" s="10">
        <f t="shared" si="0"/>
        <v>114240.25</v>
      </c>
      <c r="C11" s="10">
        <v>0</v>
      </c>
      <c r="D11" s="10">
        <v>102816.2</v>
      </c>
      <c r="E11" s="10">
        <v>11424.05</v>
      </c>
      <c r="F11" s="10">
        <f>SUM(G11:I11)</f>
        <v>114240.18000000001</v>
      </c>
      <c r="G11" s="10">
        <v>0</v>
      </c>
      <c r="H11" s="10">
        <v>102816.16</v>
      </c>
      <c r="I11" s="10">
        <v>11424.02</v>
      </c>
    </row>
    <row r="12" spans="1:9" s="3" customFormat="1" ht="83.25" customHeight="1" x14ac:dyDescent="0.25">
      <c r="A12" s="20" t="s">
        <v>18</v>
      </c>
      <c r="B12" s="10">
        <f t="shared" si="0"/>
        <v>2744.13</v>
      </c>
      <c r="C12" s="10">
        <v>0</v>
      </c>
      <c r="D12" s="10">
        <v>2743.6</v>
      </c>
      <c r="E12" s="10">
        <v>0.53</v>
      </c>
      <c r="F12" s="10">
        <f>SUM(G12:I12)</f>
        <v>2743.8</v>
      </c>
      <c r="G12" s="10">
        <v>0</v>
      </c>
      <c r="H12" s="10">
        <v>2743.53</v>
      </c>
      <c r="I12" s="10">
        <v>0.27</v>
      </c>
    </row>
    <row r="13" spans="1:9" s="3" customFormat="1" ht="50.25" customHeight="1" x14ac:dyDescent="0.25">
      <c r="A13" s="21" t="s">
        <v>10</v>
      </c>
      <c r="B13" s="10">
        <f t="shared" ref="B13:B30" si="1">SUM(C13:E13)</f>
        <v>22211.1</v>
      </c>
      <c r="C13" s="10">
        <f>SUM(C14:C15)</f>
        <v>0</v>
      </c>
      <c r="D13" s="10">
        <f t="shared" ref="D13:E13" si="2">SUM(D14:D15)</f>
        <v>18684.5</v>
      </c>
      <c r="E13" s="10">
        <f t="shared" si="2"/>
        <v>3526.6</v>
      </c>
      <c r="F13" s="10">
        <f t="shared" ref="F13:F32" si="3">SUM(G13:I13)</f>
        <v>21981.72</v>
      </c>
      <c r="G13" s="10">
        <f>G14+G15</f>
        <v>0</v>
      </c>
      <c r="H13" s="10">
        <f t="shared" ref="H13:I13" si="4">H14+H15</f>
        <v>18684.46</v>
      </c>
      <c r="I13" s="10">
        <f t="shared" si="4"/>
        <v>3297.26</v>
      </c>
    </row>
    <row r="14" spans="1:9" s="3" customFormat="1" ht="54" customHeight="1" x14ac:dyDescent="0.25">
      <c r="A14" s="20" t="s">
        <v>28</v>
      </c>
      <c r="B14" s="10">
        <f t="shared" si="1"/>
        <v>22097</v>
      </c>
      <c r="C14" s="10">
        <v>0</v>
      </c>
      <c r="D14" s="10">
        <v>18684.5</v>
      </c>
      <c r="E14" s="10">
        <v>3412.5</v>
      </c>
      <c r="F14" s="10">
        <f t="shared" si="3"/>
        <v>21981.72</v>
      </c>
      <c r="G14" s="10">
        <v>0</v>
      </c>
      <c r="H14" s="13">
        <v>18684.46</v>
      </c>
      <c r="I14" s="10">
        <v>3297.26</v>
      </c>
    </row>
    <row r="15" spans="1:9" s="3" customFormat="1" ht="110.25" x14ac:dyDescent="0.25">
      <c r="A15" s="27" t="s">
        <v>41</v>
      </c>
      <c r="B15" s="10">
        <f t="shared" si="1"/>
        <v>114.1</v>
      </c>
      <c r="C15" s="10">
        <v>0</v>
      </c>
      <c r="D15" s="10">
        <v>0</v>
      </c>
      <c r="E15" s="10">
        <v>114.1</v>
      </c>
      <c r="F15" s="10">
        <f t="shared" si="3"/>
        <v>0</v>
      </c>
      <c r="G15" s="10">
        <v>0</v>
      </c>
      <c r="H15" s="13">
        <v>0</v>
      </c>
      <c r="I15" s="10">
        <v>0</v>
      </c>
    </row>
    <row r="16" spans="1:9" s="3" customFormat="1" ht="63.75" customHeight="1" x14ac:dyDescent="0.25">
      <c r="A16" s="21" t="s">
        <v>37</v>
      </c>
      <c r="B16" s="11">
        <f>SUM(C16:E16)</f>
        <v>25731.300000000003</v>
      </c>
      <c r="C16" s="11">
        <f>C17</f>
        <v>0</v>
      </c>
      <c r="D16" s="11">
        <f>D17</f>
        <v>18011.900000000001</v>
      </c>
      <c r="E16" s="11">
        <f>E17</f>
        <v>7719.4</v>
      </c>
      <c r="F16" s="11">
        <f t="shared" si="3"/>
        <v>25602.639999999999</v>
      </c>
      <c r="G16" s="11">
        <f>G17</f>
        <v>0</v>
      </c>
      <c r="H16" s="11">
        <f>H17</f>
        <v>17921.849999999999</v>
      </c>
      <c r="I16" s="11">
        <f>I17</f>
        <v>7680.79</v>
      </c>
    </row>
    <row r="17" spans="1:9" ht="86.25" customHeight="1" x14ac:dyDescent="0.25">
      <c r="A17" s="20" t="s">
        <v>38</v>
      </c>
      <c r="B17" s="10">
        <f t="shared" si="1"/>
        <v>25731.300000000003</v>
      </c>
      <c r="C17" s="10">
        <v>0</v>
      </c>
      <c r="D17" s="10">
        <v>18011.900000000001</v>
      </c>
      <c r="E17" s="10">
        <v>7719.4</v>
      </c>
      <c r="F17" s="10">
        <f t="shared" si="3"/>
        <v>25602.639999999999</v>
      </c>
      <c r="G17" s="10">
        <v>0</v>
      </c>
      <c r="H17" s="10">
        <v>17921.849999999999</v>
      </c>
      <c r="I17" s="10">
        <v>7680.79</v>
      </c>
    </row>
    <row r="18" spans="1:9" s="3" customFormat="1" ht="51" customHeight="1" x14ac:dyDescent="0.25">
      <c r="A18" s="31" t="s">
        <v>11</v>
      </c>
      <c r="B18" s="11">
        <f>SUM(C18:E18)</f>
        <v>800064.39</v>
      </c>
      <c r="C18" s="11">
        <f>SUM(C19:C22)</f>
        <v>161213</v>
      </c>
      <c r="D18" s="11">
        <f>SUM(D19:D22)</f>
        <v>567938.1</v>
      </c>
      <c r="E18" s="11">
        <f>SUM(E19:E22)</f>
        <v>70913.289999999994</v>
      </c>
      <c r="F18" s="11">
        <f t="shared" si="3"/>
        <v>797438.32000000007</v>
      </c>
      <c r="G18" s="11">
        <f>SUM(G19:G22)</f>
        <v>161212.87</v>
      </c>
      <c r="H18" s="11">
        <f>SUM(H19:H22)</f>
        <v>565584.05000000005</v>
      </c>
      <c r="I18" s="11">
        <f>SUM(I19:I22)</f>
        <v>70641.399999999994</v>
      </c>
    </row>
    <row r="19" spans="1:9" s="3" customFormat="1" ht="75.75" customHeight="1" x14ac:dyDescent="0.25">
      <c r="A19" s="32" t="s">
        <v>47</v>
      </c>
      <c r="B19" s="10">
        <f t="shared" si="1"/>
        <v>20920</v>
      </c>
      <c r="C19" s="10">
        <v>0</v>
      </c>
      <c r="D19" s="10">
        <v>18828</v>
      </c>
      <c r="E19" s="12">
        <v>2092</v>
      </c>
      <c r="F19" s="10">
        <f t="shared" si="3"/>
        <v>18305</v>
      </c>
      <c r="G19" s="10">
        <v>0</v>
      </c>
      <c r="H19" s="10">
        <v>16474.5</v>
      </c>
      <c r="I19" s="10">
        <v>1830.5</v>
      </c>
    </row>
    <row r="20" spans="1:9" s="3" customFormat="1" ht="35.25" customHeight="1" x14ac:dyDescent="0.25">
      <c r="A20" s="32" t="s">
        <v>20</v>
      </c>
      <c r="B20" s="10">
        <f t="shared" ref="B20" si="5">SUM(C20:E20)</f>
        <v>65915.3</v>
      </c>
      <c r="C20" s="10">
        <v>0</v>
      </c>
      <c r="D20" s="10">
        <v>62609.8</v>
      </c>
      <c r="E20" s="12">
        <v>3305.5</v>
      </c>
      <c r="F20" s="10">
        <f t="shared" ref="F20" si="6">SUM(G20:I20)</f>
        <v>65905.01999999999</v>
      </c>
      <c r="G20" s="10">
        <v>0</v>
      </c>
      <c r="H20" s="10">
        <v>62609.77</v>
      </c>
      <c r="I20" s="10">
        <v>3295.25</v>
      </c>
    </row>
    <row r="21" spans="1:9" s="3" customFormat="1" ht="32.25" customHeight="1" x14ac:dyDescent="0.25">
      <c r="A21" s="32" t="s">
        <v>21</v>
      </c>
      <c r="B21" s="10">
        <f t="shared" si="1"/>
        <v>597085.4</v>
      </c>
      <c r="C21" s="10">
        <v>161213</v>
      </c>
      <c r="D21" s="10">
        <v>376163.8</v>
      </c>
      <c r="E21" s="12">
        <v>59708.6</v>
      </c>
      <c r="F21" s="10">
        <f t="shared" si="3"/>
        <v>597084.69999999995</v>
      </c>
      <c r="G21" s="10">
        <v>161212.87</v>
      </c>
      <c r="H21" s="10">
        <v>376163.36</v>
      </c>
      <c r="I21" s="10">
        <v>59708.47</v>
      </c>
    </row>
    <row r="22" spans="1:9" s="3" customFormat="1" ht="51.75" customHeight="1" x14ac:dyDescent="0.25">
      <c r="A22" s="30" t="s">
        <v>19</v>
      </c>
      <c r="B22" s="10">
        <f t="shared" si="1"/>
        <v>116143.69</v>
      </c>
      <c r="C22" s="10">
        <v>0</v>
      </c>
      <c r="D22" s="10">
        <v>110336.5</v>
      </c>
      <c r="E22" s="12">
        <v>5807.19</v>
      </c>
      <c r="F22" s="10">
        <f t="shared" si="3"/>
        <v>116143.6</v>
      </c>
      <c r="G22" s="10">
        <v>0</v>
      </c>
      <c r="H22" s="10">
        <v>110336.42</v>
      </c>
      <c r="I22" s="10">
        <v>5807.18</v>
      </c>
    </row>
    <row r="23" spans="1:9" s="3" customFormat="1" ht="48.75" customHeight="1" x14ac:dyDescent="0.25">
      <c r="A23" s="29" t="s">
        <v>48</v>
      </c>
      <c r="B23" s="10">
        <f>B24</f>
        <v>87791.360000000001</v>
      </c>
      <c r="C23" s="10">
        <f t="shared" ref="C23:I23" si="7">C24</f>
        <v>29102.799999999999</v>
      </c>
      <c r="D23" s="10">
        <f t="shared" si="7"/>
        <v>45519.76</v>
      </c>
      <c r="E23" s="10">
        <f t="shared" si="7"/>
        <v>13168.8</v>
      </c>
      <c r="F23" s="10">
        <f t="shared" si="7"/>
        <v>87791.25</v>
      </c>
      <c r="G23" s="10">
        <f t="shared" si="7"/>
        <v>29102.799999999999</v>
      </c>
      <c r="H23" s="10">
        <f t="shared" si="7"/>
        <v>45519.76</v>
      </c>
      <c r="I23" s="10">
        <f t="shared" si="7"/>
        <v>13168.69</v>
      </c>
    </row>
    <row r="24" spans="1:9" s="3" customFormat="1" ht="34.5" customHeight="1" x14ac:dyDescent="0.25">
      <c r="A24" s="30" t="s">
        <v>22</v>
      </c>
      <c r="B24" s="10">
        <f t="shared" si="1"/>
        <v>87791.360000000001</v>
      </c>
      <c r="C24" s="10">
        <v>29102.799999999999</v>
      </c>
      <c r="D24" s="10">
        <v>45519.76</v>
      </c>
      <c r="E24" s="12">
        <v>13168.8</v>
      </c>
      <c r="F24" s="10">
        <f t="shared" si="3"/>
        <v>87791.25</v>
      </c>
      <c r="G24" s="10">
        <v>29102.799999999999</v>
      </c>
      <c r="H24" s="10">
        <v>45519.76</v>
      </c>
      <c r="I24" s="10">
        <v>13168.69</v>
      </c>
    </row>
    <row r="25" spans="1:9" s="3" customFormat="1" ht="47.25" customHeight="1" x14ac:dyDescent="0.25">
      <c r="A25" s="21" t="s">
        <v>12</v>
      </c>
      <c r="B25" s="11">
        <f>SUM(C25:E25)</f>
        <v>68612.98</v>
      </c>
      <c r="C25" s="11">
        <f>C26</f>
        <v>19546.900000000001</v>
      </c>
      <c r="D25" s="11">
        <f>D26</f>
        <v>45609.46</v>
      </c>
      <c r="E25" s="11">
        <f>E26</f>
        <v>3456.62</v>
      </c>
      <c r="F25" s="11">
        <f>SUM(G25:I25)</f>
        <v>67694.790000000008</v>
      </c>
      <c r="G25" s="11">
        <f>G26</f>
        <v>19293.009999999998</v>
      </c>
      <c r="H25" s="11">
        <f>H26</f>
        <v>45017.04</v>
      </c>
      <c r="I25" s="11">
        <f>I26</f>
        <v>3384.74</v>
      </c>
    </row>
    <row r="26" spans="1:9" ht="22.5" customHeight="1" x14ac:dyDescent="0.25">
      <c r="A26" s="20" t="s">
        <v>23</v>
      </c>
      <c r="B26" s="10">
        <f>SUM(C26:E26)</f>
        <v>68612.98</v>
      </c>
      <c r="C26" s="10">
        <v>19546.900000000001</v>
      </c>
      <c r="D26" s="10">
        <v>45609.46</v>
      </c>
      <c r="E26" s="10">
        <v>3456.62</v>
      </c>
      <c r="F26" s="10">
        <f>SUM(G26:I26)</f>
        <v>67694.790000000008</v>
      </c>
      <c r="G26" s="11">
        <v>19293.009999999998</v>
      </c>
      <c r="H26" s="10">
        <v>45017.04</v>
      </c>
      <c r="I26" s="10">
        <v>3384.74</v>
      </c>
    </row>
    <row r="27" spans="1:9" s="3" customFormat="1" ht="51" customHeight="1" x14ac:dyDescent="0.25">
      <c r="A27" s="21" t="s">
        <v>13</v>
      </c>
      <c r="B27" s="11">
        <f t="shared" si="1"/>
        <v>838.58</v>
      </c>
      <c r="C27" s="11">
        <f>SUM(C28:C28)</f>
        <v>0</v>
      </c>
      <c r="D27" s="11">
        <f>SUM(D28:D28)</f>
        <v>587</v>
      </c>
      <c r="E27" s="11">
        <f>SUM(E28:E28)</f>
        <v>251.58</v>
      </c>
      <c r="F27" s="11">
        <f t="shared" si="3"/>
        <v>598.08000000000004</v>
      </c>
      <c r="G27" s="11">
        <f>SUM(G28:G28)</f>
        <v>0</v>
      </c>
      <c r="H27" s="11">
        <f>SUM(H28:H28)</f>
        <v>418.66</v>
      </c>
      <c r="I27" s="11">
        <f>SUM(I28:I28)</f>
        <v>179.42</v>
      </c>
    </row>
    <row r="28" spans="1:9" ht="19.5" customHeight="1" x14ac:dyDescent="0.25">
      <c r="A28" s="20" t="s">
        <v>17</v>
      </c>
      <c r="B28" s="11">
        <f t="shared" si="1"/>
        <v>838.58</v>
      </c>
      <c r="C28" s="11">
        <v>0</v>
      </c>
      <c r="D28" s="11">
        <v>587</v>
      </c>
      <c r="E28" s="11">
        <v>251.58</v>
      </c>
      <c r="F28" s="11">
        <f t="shared" si="3"/>
        <v>598.08000000000004</v>
      </c>
      <c r="G28" s="11">
        <v>0</v>
      </c>
      <c r="H28" s="11">
        <v>418.66</v>
      </c>
      <c r="I28" s="11">
        <v>179.42</v>
      </c>
    </row>
    <row r="29" spans="1:9" s="3" customFormat="1" ht="48" customHeight="1" x14ac:dyDescent="0.25">
      <c r="A29" s="21" t="s">
        <v>16</v>
      </c>
      <c r="B29" s="11">
        <f t="shared" ref="B29" si="8">SUM(C29:E29)</f>
        <v>10540.49</v>
      </c>
      <c r="C29" s="11">
        <f t="shared" ref="C29:I29" si="9">SUM(C30:C30)</f>
        <v>0</v>
      </c>
      <c r="D29" s="11">
        <f t="shared" si="9"/>
        <v>8959.4</v>
      </c>
      <c r="E29" s="11">
        <f t="shared" si="9"/>
        <v>1581.09</v>
      </c>
      <c r="F29" s="11">
        <f t="shared" si="9"/>
        <v>8457.36</v>
      </c>
      <c r="G29" s="11">
        <f t="shared" si="9"/>
        <v>0</v>
      </c>
      <c r="H29" s="11">
        <f t="shared" si="9"/>
        <v>7188.76</v>
      </c>
      <c r="I29" s="11">
        <f t="shared" si="9"/>
        <v>1268.5999999999999</v>
      </c>
    </row>
    <row r="30" spans="1:9" s="3" customFormat="1" ht="21" customHeight="1" x14ac:dyDescent="0.25">
      <c r="A30" s="20" t="s">
        <v>29</v>
      </c>
      <c r="B30" s="10">
        <f t="shared" si="1"/>
        <v>10540.49</v>
      </c>
      <c r="C30" s="10">
        <v>0</v>
      </c>
      <c r="D30" s="10">
        <v>8959.4</v>
      </c>
      <c r="E30" s="10">
        <v>1581.09</v>
      </c>
      <c r="F30" s="10">
        <f t="shared" si="3"/>
        <v>8457.36</v>
      </c>
      <c r="G30" s="11">
        <v>0</v>
      </c>
      <c r="H30" s="10">
        <v>7188.76</v>
      </c>
      <c r="I30" s="10">
        <v>1268.5999999999999</v>
      </c>
    </row>
    <row r="31" spans="1:9" s="4" customFormat="1" ht="51.75" customHeight="1" x14ac:dyDescent="0.25">
      <c r="A31" s="25" t="s">
        <v>14</v>
      </c>
      <c r="B31" s="7">
        <f t="shared" ref="B31:B32" si="10">SUM(C31:E31)</f>
        <v>175692.7</v>
      </c>
      <c r="C31" s="7">
        <f>C32</f>
        <v>0</v>
      </c>
      <c r="D31" s="7">
        <f t="shared" ref="D31:E31" si="11">D32</f>
        <v>166908</v>
      </c>
      <c r="E31" s="7">
        <f t="shared" si="11"/>
        <v>8784.7000000000007</v>
      </c>
      <c r="F31" s="13">
        <f t="shared" si="3"/>
        <v>175692.63</v>
      </c>
      <c r="G31" s="14">
        <f>G32</f>
        <v>0</v>
      </c>
      <c r="H31" s="14">
        <f t="shared" ref="H31:I31" si="12">H32</f>
        <v>166908</v>
      </c>
      <c r="I31" s="14">
        <f t="shared" si="12"/>
        <v>8784.6299999999992</v>
      </c>
    </row>
    <row r="32" spans="1:9" s="4" customFormat="1" ht="52.5" customHeight="1" x14ac:dyDescent="0.25">
      <c r="A32" s="22" t="s">
        <v>24</v>
      </c>
      <c r="B32" s="7">
        <f t="shared" si="10"/>
        <v>175692.7</v>
      </c>
      <c r="C32" s="7">
        <v>0</v>
      </c>
      <c r="D32" s="13">
        <v>166908</v>
      </c>
      <c r="E32" s="13">
        <v>8784.7000000000007</v>
      </c>
      <c r="F32" s="13">
        <f t="shared" si="3"/>
        <v>175692.63</v>
      </c>
      <c r="G32" s="14">
        <v>0</v>
      </c>
      <c r="H32" s="13">
        <v>166908</v>
      </c>
      <c r="I32" s="13">
        <v>8784.6299999999992</v>
      </c>
    </row>
    <row r="33" spans="1:9" s="4" customFormat="1" ht="47.25" customHeight="1" x14ac:dyDescent="0.25">
      <c r="A33" s="25" t="s">
        <v>15</v>
      </c>
      <c r="B33" s="6">
        <f>SUM(B34:B36)</f>
        <v>882130.16999999993</v>
      </c>
      <c r="C33" s="6">
        <f>SUM(C34:C36)</f>
        <v>0</v>
      </c>
      <c r="D33" s="6">
        <f t="shared" ref="D33:E33" si="13">SUM(D34:D36)</f>
        <v>802715.29999999993</v>
      </c>
      <c r="E33" s="6">
        <f t="shared" si="13"/>
        <v>79414.87000000001</v>
      </c>
      <c r="F33" s="6">
        <f>SUM(F34:F36)</f>
        <v>878436.92</v>
      </c>
      <c r="G33" s="6">
        <f>SUM(G34:G36)</f>
        <v>0</v>
      </c>
      <c r="H33" s="6">
        <f t="shared" ref="H33:I33" si="14">SUM(H34:H36)</f>
        <v>799354.6</v>
      </c>
      <c r="I33" s="6">
        <f t="shared" si="14"/>
        <v>79082.320000000007</v>
      </c>
    </row>
    <row r="34" spans="1:9" s="4" customFormat="1" ht="167.25" customHeight="1" x14ac:dyDescent="0.25">
      <c r="A34" s="26" t="s">
        <v>30</v>
      </c>
      <c r="B34" s="7">
        <f>SUM(C34:E34)</f>
        <v>860611.85</v>
      </c>
      <c r="C34" s="15">
        <v>0</v>
      </c>
      <c r="D34" s="9">
        <v>783156.71</v>
      </c>
      <c r="E34" s="7">
        <v>77455.14</v>
      </c>
      <c r="F34" s="13">
        <f>SUM(G34:I34)</f>
        <v>858736.08</v>
      </c>
      <c r="G34" s="15">
        <v>0</v>
      </c>
      <c r="H34" s="15">
        <v>781449.83</v>
      </c>
      <c r="I34" s="15">
        <v>77286.25</v>
      </c>
    </row>
    <row r="35" spans="1:9" s="4" customFormat="1" ht="94.5" x14ac:dyDescent="0.25">
      <c r="A35" s="26" t="s">
        <v>45</v>
      </c>
      <c r="B35" s="7">
        <f>SUM(C35:E35)</f>
        <v>10738.45</v>
      </c>
      <c r="C35" s="15">
        <v>0</v>
      </c>
      <c r="D35" s="7">
        <v>9771.99</v>
      </c>
      <c r="E35" s="7">
        <v>966.46</v>
      </c>
      <c r="F35" s="13">
        <f>SUM(G35:I35)</f>
        <v>8921.18</v>
      </c>
      <c r="G35" s="15">
        <v>0</v>
      </c>
      <c r="H35" s="15">
        <v>8118.27</v>
      </c>
      <c r="I35" s="15">
        <v>802.91</v>
      </c>
    </row>
    <row r="36" spans="1:9" s="4" customFormat="1" ht="31.5" x14ac:dyDescent="0.25">
      <c r="A36" s="26" t="s">
        <v>40</v>
      </c>
      <c r="B36" s="7">
        <f>SUM(C36:E36)</f>
        <v>10779.87</v>
      </c>
      <c r="C36" s="15">
        <v>0</v>
      </c>
      <c r="D36" s="7">
        <v>9786.6</v>
      </c>
      <c r="E36" s="7">
        <v>993.27</v>
      </c>
      <c r="F36" s="13">
        <f>SUM(G36:I36)</f>
        <v>10779.66</v>
      </c>
      <c r="G36" s="15">
        <v>0</v>
      </c>
      <c r="H36" s="15">
        <v>9786.5</v>
      </c>
      <c r="I36" s="15">
        <v>993.16</v>
      </c>
    </row>
    <row r="37" spans="1:9" s="4" customFormat="1" ht="36" customHeight="1" x14ac:dyDescent="0.25">
      <c r="A37" s="25" t="s">
        <v>25</v>
      </c>
      <c r="B37" s="6">
        <f>SUM(B38:B43)</f>
        <v>27500.14</v>
      </c>
      <c r="C37" s="6">
        <f>SUM(C38:C42)</f>
        <v>2069.61</v>
      </c>
      <c r="D37" s="6">
        <f>SUM(D38:D42)</f>
        <v>16267.11</v>
      </c>
      <c r="E37" s="6">
        <f>SUM(E38:E42)</f>
        <v>1284.6199999999999</v>
      </c>
      <c r="F37" s="6">
        <f>SUM(F38:F43)</f>
        <v>27326.42</v>
      </c>
      <c r="G37" s="6">
        <f>SUM(G38:G42)</f>
        <v>2069.61</v>
      </c>
      <c r="H37" s="6">
        <f>SUM(H38:H42)</f>
        <v>16267.11</v>
      </c>
      <c r="I37" s="6">
        <f>SUM(I38:I42)</f>
        <v>1110.92</v>
      </c>
    </row>
    <row r="38" spans="1:9" s="4" customFormat="1" ht="35.25" customHeight="1" x14ac:dyDescent="0.25">
      <c r="A38" s="22" t="s">
        <v>31</v>
      </c>
      <c r="B38" s="7">
        <f>SUM(C38:E38)</f>
        <v>1385.4199999999998</v>
      </c>
      <c r="C38" s="15">
        <v>0</v>
      </c>
      <c r="D38" s="9">
        <v>1177.5999999999999</v>
      </c>
      <c r="E38" s="8">
        <v>207.82</v>
      </c>
      <c r="F38" s="13">
        <f>SUM(G38:I38)</f>
        <v>1385.4099999999999</v>
      </c>
      <c r="G38" s="15">
        <v>0</v>
      </c>
      <c r="H38" s="15">
        <v>1177.5999999999999</v>
      </c>
      <c r="I38" s="15">
        <v>207.81</v>
      </c>
    </row>
    <row r="39" spans="1:9" s="4" customFormat="1" ht="54" customHeight="1" x14ac:dyDescent="0.25">
      <c r="A39" s="22" t="s">
        <v>26</v>
      </c>
      <c r="B39" s="7">
        <f t="shared" ref="B39:B42" si="15">SUM(C39:E39)</f>
        <v>3684.24</v>
      </c>
      <c r="C39" s="15">
        <v>1050</v>
      </c>
      <c r="D39" s="15">
        <v>2450.02</v>
      </c>
      <c r="E39" s="15">
        <v>184.22</v>
      </c>
      <c r="F39" s="13">
        <f t="shared" ref="F39:F42" si="16">SUM(G39:I39)</f>
        <v>3684.23</v>
      </c>
      <c r="G39" s="15">
        <v>1050</v>
      </c>
      <c r="H39" s="15">
        <v>2450.02</v>
      </c>
      <c r="I39" s="15">
        <v>184.21</v>
      </c>
    </row>
    <row r="40" spans="1:9" s="4" customFormat="1" ht="84.75" customHeight="1" x14ac:dyDescent="0.25">
      <c r="A40" s="22" t="s">
        <v>18</v>
      </c>
      <c r="B40" s="7">
        <f>SUM(C40:E40)</f>
        <v>173.67</v>
      </c>
      <c r="C40" s="17">
        <v>0</v>
      </c>
      <c r="D40" s="15">
        <v>0</v>
      </c>
      <c r="E40" s="15">
        <v>173.67</v>
      </c>
      <c r="F40" s="13">
        <f>SUM(G40:I40)</f>
        <v>0</v>
      </c>
      <c r="G40" s="17">
        <v>0</v>
      </c>
      <c r="H40" s="16">
        <v>0</v>
      </c>
      <c r="I40" s="15">
        <v>0</v>
      </c>
    </row>
    <row r="41" spans="1:9" s="5" customFormat="1" ht="90.75" customHeight="1" x14ac:dyDescent="0.25">
      <c r="A41" s="22" t="s">
        <v>43</v>
      </c>
      <c r="B41" s="7">
        <f t="shared" si="15"/>
        <v>10800.43</v>
      </c>
      <c r="C41" s="17">
        <v>0</v>
      </c>
      <c r="D41" s="15">
        <v>10260.4</v>
      </c>
      <c r="E41" s="15">
        <v>540.03</v>
      </c>
      <c r="F41" s="13">
        <f t="shared" si="16"/>
        <v>10800.42</v>
      </c>
      <c r="G41" s="17">
        <v>0</v>
      </c>
      <c r="H41" s="15">
        <v>10260.4</v>
      </c>
      <c r="I41" s="15">
        <v>540.02</v>
      </c>
    </row>
    <row r="42" spans="1:9" ht="75" customHeight="1" x14ac:dyDescent="0.25">
      <c r="A42" s="22" t="s">
        <v>42</v>
      </c>
      <c r="B42" s="7">
        <f t="shared" si="15"/>
        <v>3577.5800000000004</v>
      </c>
      <c r="C42" s="18">
        <v>1019.61</v>
      </c>
      <c r="D42" s="15">
        <v>2379.09</v>
      </c>
      <c r="E42" s="15">
        <v>178.88</v>
      </c>
      <c r="F42" s="13">
        <f t="shared" si="16"/>
        <v>3577.5800000000004</v>
      </c>
      <c r="G42" s="18">
        <v>1019.61</v>
      </c>
      <c r="H42" s="15">
        <v>2379.09</v>
      </c>
      <c r="I42" s="15">
        <v>178.88</v>
      </c>
    </row>
    <row r="43" spans="1:9" ht="64.5" customHeight="1" x14ac:dyDescent="0.25">
      <c r="A43" s="25" t="s">
        <v>27</v>
      </c>
      <c r="B43" s="6">
        <f>B44</f>
        <v>7878.8</v>
      </c>
      <c r="C43" s="6">
        <f t="shared" ref="C43:I43" si="17">C44</f>
        <v>0</v>
      </c>
      <c r="D43" s="6">
        <f t="shared" si="17"/>
        <v>7800</v>
      </c>
      <c r="E43" s="6">
        <f t="shared" si="17"/>
        <v>78.8</v>
      </c>
      <c r="F43" s="6">
        <f t="shared" si="17"/>
        <v>7878.78</v>
      </c>
      <c r="G43" s="6">
        <f t="shared" si="17"/>
        <v>0</v>
      </c>
      <c r="H43" s="6">
        <f t="shared" si="17"/>
        <v>7799.99</v>
      </c>
      <c r="I43" s="6">
        <f t="shared" si="17"/>
        <v>78.790000000000006</v>
      </c>
    </row>
    <row r="44" spans="1:9" ht="71.25" customHeight="1" x14ac:dyDescent="0.25">
      <c r="A44" s="20" t="s">
        <v>39</v>
      </c>
      <c r="B44" s="10">
        <f>C44+D44+E44</f>
        <v>7878.8</v>
      </c>
      <c r="C44" s="10">
        <v>0</v>
      </c>
      <c r="D44" s="10">
        <v>7800</v>
      </c>
      <c r="E44" s="10">
        <v>78.8</v>
      </c>
      <c r="F44" s="10">
        <f>G44+H44+I44</f>
        <v>7878.78</v>
      </c>
      <c r="G44" s="10">
        <v>0</v>
      </c>
      <c r="H44" s="10">
        <v>7799.99</v>
      </c>
      <c r="I44" s="10">
        <v>78.790000000000006</v>
      </c>
    </row>
    <row r="45" spans="1:9" ht="71.25" customHeight="1" x14ac:dyDescent="0.25">
      <c r="A45" s="28" t="s">
        <v>44</v>
      </c>
      <c r="B45" s="10">
        <f t="shared" ref="B45:B46" si="18">C45+D45+E45</f>
        <v>34310.880000000005</v>
      </c>
      <c r="C45" s="10">
        <f>C46</f>
        <v>0</v>
      </c>
      <c r="D45" s="10">
        <f t="shared" ref="D45:E45" si="19">D46</f>
        <v>31222.9</v>
      </c>
      <c r="E45" s="10">
        <f t="shared" si="19"/>
        <v>3087.98</v>
      </c>
      <c r="F45" s="10">
        <f t="shared" ref="F45:F46" si="20">G45+H45+I45</f>
        <v>34310.880000000005</v>
      </c>
      <c r="G45" s="10">
        <f t="shared" ref="G45" si="21">G46</f>
        <v>0</v>
      </c>
      <c r="H45" s="10">
        <f t="shared" ref="H45" si="22">H46</f>
        <v>31222.9</v>
      </c>
      <c r="I45" s="10">
        <f t="shared" ref="I45" si="23">I46</f>
        <v>3087.98</v>
      </c>
    </row>
    <row r="46" spans="1:9" ht="71.25" customHeight="1" x14ac:dyDescent="0.25">
      <c r="A46" s="20" t="s">
        <v>46</v>
      </c>
      <c r="B46" s="10">
        <f t="shared" si="18"/>
        <v>34310.880000000005</v>
      </c>
      <c r="C46" s="10">
        <v>0</v>
      </c>
      <c r="D46" s="10">
        <v>31222.9</v>
      </c>
      <c r="E46" s="10">
        <v>3087.98</v>
      </c>
      <c r="F46" s="10">
        <f t="shared" si="20"/>
        <v>34310.880000000005</v>
      </c>
      <c r="G46" s="10">
        <v>0</v>
      </c>
      <c r="H46" s="10">
        <v>31222.9</v>
      </c>
      <c r="I46" s="10">
        <v>3087.98</v>
      </c>
    </row>
  </sheetData>
  <customSheetViews>
    <customSheetView guid="{77E1A1F8-B911-4EAC-8E4A-ED1ECB78A611}" scale="93" fitToPage="1">
      <pane ySplit="6" topLeftCell="A7" activePane="bottomLeft" state="frozen"/>
      <selection pane="bottomLeft" activeCell="E31" sqref="E31"/>
      <pageMargins left="1.1811023622047245" right="0.39370078740157483" top="0.78740157480314965" bottom="0.78740157480314965" header="0" footer="0.23622047244094491"/>
      <pageSetup paperSize="9" scale="47" firstPageNumber="105" fitToHeight="4" orientation="portrait" useFirstPageNumber="1" r:id="rId1"/>
      <headerFooter scaleWithDoc="0">
        <oddHeader>&amp;C&amp;P</oddHeader>
      </headerFooter>
    </customSheetView>
    <customSheetView guid="{FF907151-2DB0-46A2-BD9B-A3C54750E6D9}" scale="93" showPageBreaks="1" fitToPage="1">
      <pane ySplit="6" topLeftCell="A36" activePane="bottomLeft" state="frozen"/>
      <selection pane="bottomLeft" activeCell="E38" sqref="E38"/>
      <pageMargins left="1.1811023622047245" right="0.39370078740157483" top="0.78740157480314965" bottom="0.78740157480314965" header="0" footer="0.23622047244094491"/>
      <pageSetup paperSize="9" scale="47" firstPageNumber="105" fitToHeight="4" orientation="portrait" useFirstPageNumber="1" r:id="rId2"/>
      <headerFooter scaleWithDoc="0">
        <oddHeader>&amp;C&amp;P</oddHeader>
      </headerFooter>
    </customSheetView>
    <customSheetView guid="{FC33F4AF-3651-42BF-96EA-5D0DC7946AA2}" scale="93" showPageBreaks="1">
      <pane ySplit="6" topLeftCell="A42" activePane="bottomLeft" state="frozen"/>
      <selection pane="bottomLeft" activeCell="A45" sqref="A45"/>
      <pageMargins left="1.1811023622047245" right="0.39370078740157483" top="0.74803149606299213" bottom="0.74803149606299213" header="0.31496062992125984" footer="0.23622047244094491"/>
      <pageSetup paperSize="9" scale="50" firstPageNumber="198" orientation="portrait" useFirstPageNumber="1" r:id="rId3"/>
      <headerFooter>
        <oddHeader>&amp;C&amp;P</oddHeader>
      </headerFooter>
    </customSheetView>
    <customSheetView guid="{60F568CE-4CCF-48FA-B7DF-8D6DBB0860E1}" scale="93" fitToPage="1">
      <pane ySplit="6" topLeftCell="A15" activePane="bottomLeft" state="frozen"/>
      <selection pane="bottomLeft" activeCell="A15" sqref="A15"/>
      <pageMargins left="1.1811023622047245" right="0.39370078740157483" top="0.78740157480314965" bottom="0.78740157480314965" header="0" footer="0.23622047244094491"/>
      <pageSetup paperSize="9" scale="47" firstPageNumber="105" fitToHeight="4" orientation="portrait" useFirstPageNumber="1" r:id="rId4"/>
      <headerFooter scaleWithDoc="0">
        <oddHeader>&amp;C&amp;P</oddHeader>
      </headerFooter>
    </customSheetView>
    <customSheetView guid="{C1E90B60-E792-4C92-A2C8-7335BB05D586}" scale="93" fitToPage="1">
      <pane ySplit="6" topLeftCell="A7" activePane="bottomLeft" state="frozen"/>
      <selection pane="bottomLeft" activeCell="A4" sqref="A4:A6"/>
      <pageMargins left="1.1811023622047245" right="0.39370078740157483" top="0.78740157480314965" bottom="0.78740157480314965" header="0" footer="0.23622047244094491"/>
      <pageSetup paperSize="9" scale="47" firstPageNumber="105" fitToHeight="4" orientation="portrait" useFirstPageNumber="1" r:id="rId5"/>
      <headerFooter scaleWithDoc="0">
        <oddHeader>&amp;C&amp;P</oddHeader>
      </headerFooter>
    </customSheetView>
    <customSheetView guid="{2AF90743-979C-4595-B2C8-14F3BA0FCC83}" scale="93" showPageBreaks="1">
      <pane ySplit="6" topLeftCell="A7" activePane="bottomLeft" state="frozen"/>
      <selection pane="bottomLeft" activeCell="N9" sqref="N9"/>
      <pageMargins left="1.1811023622047245" right="0.39370078740157483" top="0.74803149606299213" bottom="0.74803149606299213" header="0.31496062992125984" footer="0.23622047244094491"/>
      <pageSetup paperSize="9" scale="41" firstPageNumber="198" orientation="portrait" useFirstPageNumber="1" r:id="rId6"/>
      <headerFooter>
        <oddHeader>&amp;C&amp;P</oddHeader>
      </headerFooter>
    </customSheetView>
    <customSheetView guid="{1ADF8719-4A6E-4366-89DF-D827AB6CFC83}" scale="93">
      <pane xSplit="1" ySplit="6" topLeftCell="B7" activePane="bottomRight" state="frozen"/>
      <selection pane="bottomRight" activeCell="A10" sqref="A10:XFD10"/>
      <pageMargins left="1.1811023622047245" right="0.39370078740157483" top="0.74803149606299213" bottom="0.74803149606299213" header="0.31496062992125984" footer="0.23622047244094491"/>
      <pageSetup paperSize="9" scale="50" firstPageNumber="198" orientation="portrait" useFirstPageNumber="1" r:id="rId7"/>
      <headerFooter>
        <oddHeader>&amp;C&amp;P</oddHeader>
      </headerFooter>
    </customSheetView>
    <customSheetView guid="{7D8940B9-B4EC-48BB-AF68-E0C16AC8BD93}" scale="93" showPageBreaks="1">
      <pane ySplit="6" topLeftCell="A7" activePane="bottomLeft" state="frozen"/>
      <selection pane="bottomLeft" activeCell="L49" sqref="L49"/>
      <pageMargins left="1.1811023622047245" right="0.39370078740157483" top="0.74803149606299213" bottom="0.74803149606299213" header="0.31496062992125984" footer="0.23622047244094491"/>
      <pageSetup paperSize="9" scale="50" firstPageNumber="198" orientation="portrait" useFirstPageNumber="1" r:id="rId8"/>
      <headerFooter>
        <oddHeader>&amp;C&amp;P</oddHeader>
      </headerFooter>
    </customSheetView>
    <customSheetView guid="{FBEF1A2B-75F4-4345-8750-2905EB1C0706}" scale="93">
      <pane ySplit="6" topLeftCell="A7" activePane="bottomLeft" state="frozen"/>
      <selection pane="bottomLeft" activeCell="B9" sqref="B9"/>
      <pageMargins left="1.1811023622047245" right="0.39370078740157483" top="0.74803149606299213" bottom="0.74803149606299213" header="0.31496062992125984" footer="0.23622047244094491"/>
      <pageSetup paperSize="9" scale="50" firstPageNumber="198" orientation="portrait" useFirstPageNumber="1" r:id="rId9"/>
      <headerFooter>
        <oddHeader>&amp;C&amp;P</oddHeader>
      </headerFooter>
    </customSheetView>
    <customSheetView guid="{B2947184-91BF-4B98-A23A-9901DB06944A}" scale="93">
      <pane ySplit="6" topLeftCell="A29" activePane="bottomLeft" state="frozen"/>
      <selection pane="bottomLeft" activeCell="A36" sqref="A36"/>
      <pageMargins left="1.1811023622047245" right="0.39370078740157483" top="0.74803149606299213" bottom="0.74803149606299213" header="0.31496062992125984" footer="0.23622047244094491"/>
      <pageSetup paperSize="9" scale="50" firstPageNumber="198" orientation="portrait" useFirstPageNumber="1" r:id="rId10"/>
      <headerFooter>
        <oddHeader>&amp;C&amp;P</oddHeader>
      </headerFooter>
    </customSheetView>
    <customSheetView guid="{446A9943-B8EE-4067-A852-03F369A4A509}" scale="96" showPageBreaks="1">
      <pane ySplit="6" topLeftCell="A7" activePane="bottomLeft" state="frozen"/>
      <selection pane="bottomLeft" activeCell="G39" sqref="G39"/>
      <pageMargins left="1.1811023622047245" right="0.39370078740157483" top="0.74803149606299213" bottom="0.74803149606299213" header="0.31496062992125984" footer="0.23622047244094491"/>
      <pageSetup paperSize="9" scale="50" firstPageNumber="205" orientation="portrait" useFirstPageNumber="1" r:id="rId11"/>
      <headerFooter>
        <oddHeader>&amp;C&amp;P</oddHeader>
      </headerFooter>
    </customSheetView>
    <customSheetView guid="{11D26A4D-5921-439C-A276-77F7427F0082}" scale="93" showPageBreaks="1" fitToPage="1">
      <pane ySplit="6" topLeftCell="A7" activePane="bottomLeft" state="frozen"/>
      <selection pane="bottomLeft" activeCell="M20" sqref="M20"/>
      <pageMargins left="1.1811023622047245" right="0.39370078740157483" top="0.74803149606299213" bottom="0.74803149606299213" header="0.31496062992125984" footer="0.23622047244094491"/>
      <pageSetup paperSize="9" scale="43" firstPageNumber="198" fitToHeight="0" orientation="portrait" useFirstPageNumber="1" r:id="rId12"/>
      <headerFooter>
        <oddHeader>&amp;C&amp;P</oddHeader>
      </headerFooter>
    </customSheetView>
    <customSheetView guid="{C048E9B3-6E42-4D3E-BA08-12E1AFE0336F}" scale="93">
      <pane xSplit="1" ySplit="6" topLeftCell="B19" activePane="bottomRight" state="frozen"/>
      <selection pane="bottomRight" activeCell="S24" sqref="S24"/>
      <pageMargins left="1.1811023622047245" right="0.39370078740157483" top="0.74803149606299213" bottom="0.74803149606299213" header="0.31496062992125984" footer="0.23622047244094491"/>
      <pageSetup paperSize="9" scale="50" firstPageNumber="198" orientation="portrait" useFirstPageNumber="1" r:id="rId13"/>
      <headerFooter>
        <oddHeader>&amp;C&amp;P</oddHeader>
      </headerFooter>
    </customSheetView>
    <customSheetView guid="{DB53E2C7-7B2C-4A18-9834-CAA18DF1C8F2}" scale="93" showPageBreaks="1">
      <pane xSplit="1" ySplit="6" topLeftCell="B37" activePane="bottomRight" state="frozen"/>
      <selection pane="bottomRight" activeCell="A42" sqref="A42"/>
      <pageMargins left="1.1811023622047245" right="0.39370078740157483" top="0.74803149606299213" bottom="0.74803149606299213" header="0.31496062992125984" footer="0.23622047244094491"/>
      <pageSetup paperSize="9" scale="50" firstPageNumber="198" orientation="portrait" useFirstPageNumber="1" r:id="rId14"/>
      <headerFooter>
        <oddHeader>&amp;C&amp;P</oddHeader>
      </headerFooter>
    </customSheetView>
    <customSheetView guid="{6FD14E9B-8484-499E-86D2-80BC1BD8E248}" scale="93" showPageBreaks="1">
      <pane ySplit="6" topLeftCell="A7" activePane="bottomLeft" state="frozen"/>
      <selection pane="bottomLeft" activeCell="A9" sqref="A9"/>
      <pageMargins left="0.94488188976377963" right="0.27559055118110237" top="0.74803149606299213" bottom="0.57999999999999996" header="0.31496062992125984" footer="0.23622047244094491"/>
      <pageSetup paperSize="9" scale="50" firstPageNumber="198" orientation="portrait" useFirstPageNumber="1" r:id="rId15"/>
      <headerFooter>
        <oddHeader>&amp;C&amp;P</oddHeader>
      </headerFooter>
    </customSheetView>
    <customSheetView guid="{6BF730E7-9A12-41D0-B93B-625688621DAB}" scale="93" showPageBreaks="1" fitToPage="1">
      <pane ySplit="6" topLeftCell="A7" activePane="bottomLeft" state="frozen"/>
      <selection pane="bottomLeft" activeCell="A11" sqref="A11:XFD11"/>
      <pageMargins left="1.1811023622047245" right="0.39370078740157483" top="0.78740157480314965" bottom="0.78740157480314965" header="0" footer="0.23622047244094491"/>
      <pageSetup paperSize="9" scale="47" firstPageNumber="105" fitToHeight="4" orientation="portrait" useFirstPageNumber="1" r:id="rId16"/>
      <headerFooter scaleWithDoc="0">
        <oddHeader>&amp;C&amp;P</oddHeader>
      </headerFooter>
    </customSheetView>
    <customSheetView guid="{6FA551CB-079F-43A1-8A5B-A419D167513F}" scale="93" showPageBreaks="1" fitToPage="1">
      <pane ySplit="6" topLeftCell="A10" activePane="bottomLeft" state="frozen"/>
      <selection pane="bottomLeft" activeCell="A45" sqref="A45"/>
      <pageMargins left="1.1811023622047245" right="0.39370078740157483" top="0.78740157480314965" bottom="0.78740157480314965" header="0" footer="0.23622047244094491"/>
      <pageSetup paperSize="9" scale="47" firstPageNumber="105" fitToHeight="4" orientation="portrait" useFirstPageNumber="1" r:id="rId17"/>
      <headerFooter scaleWithDoc="0">
        <oddHeader>&amp;C&amp;P</oddHeader>
      </headerFooter>
    </customSheetView>
    <customSheetView guid="{79425F2C-347E-4506-AB76-10FCC6489546}" scale="93" fitToPage="1">
      <pane ySplit="6" topLeftCell="A34" activePane="bottomLeft" state="frozen"/>
      <selection pane="bottomLeft" activeCell="I23" sqref="I23"/>
      <pageMargins left="1.1811023622047245" right="0.39370078740157483" top="0.78740157480314965" bottom="0.78740157480314965" header="0" footer="0.23622047244094491"/>
      <pageSetup paperSize="9" scale="47" firstPageNumber="105" fitToHeight="4" orientation="portrait" useFirstPageNumber="1" r:id="rId18"/>
      <headerFooter scaleWithDoc="0">
        <oddHeader>&amp;C&amp;P</oddHeader>
      </headerFooter>
    </customSheetView>
    <customSheetView guid="{715967AA-8987-4C6E-92E1-D61037E88BDE}" scale="93" showPageBreaks="1" fitToPage="1">
      <pane ySplit="6" topLeftCell="A7" activePane="bottomLeft" state="frozen"/>
      <selection pane="bottomLeft" activeCell="C8" sqref="C8"/>
      <pageMargins left="1.1811023622047245" right="0.39370078740157483" top="0.78740157480314965" bottom="0.78740157480314965" header="0" footer="0.23622047244094491"/>
      <pageSetup paperSize="9" scale="47" firstPageNumber="105" fitToHeight="4" orientation="portrait" useFirstPageNumber="1" r:id="rId19"/>
      <headerFooter scaleWithDoc="0">
        <oddHeader>&amp;C&amp;P</oddHeader>
      </headerFooter>
    </customSheetView>
  </customSheetViews>
  <mergeCells count="9">
    <mergeCell ref="G1:I1"/>
    <mergeCell ref="G5:I5"/>
    <mergeCell ref="F4:I4"/>
    <mergeCell ref="F5:F6"/>
    <mergeCell ref="A2:I2"/>
    <mergeCell ref="A4:A6"/>
    <mergeCell ref="B4:E4"/>
    <mergeCell ref="B5:B6"/>
    <mergeCell ref="C5:E5"/>
  </mergeCells>
  <pageMargins left="1.1811023622047245" right="0.39370078740157483" top="0.78740157480314965" bottom="0.78740157480314965" header="0" footer="0.23622047244094491"/>
  <pageSetup paperSize="9" scale="47" firstPageNumber="105" fitToHeight="4" orientation="portrait" useFirstPageNumber="1" r:id="rId20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Делевое софин</vt:lpstr>
      <vt:lpstr>'Приложение  Делевое софин'!Заголовки_для_печати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Верба Аксана Николаевна</cp:lastModifiedBy>
  <cp:lastPrinted>2021-04-26T09:02:44Z</cp:lastPrinted>
  <dcterms:created xsi:type="dcterms:W3CDTF">2017-03-20T11:44:40Z</dcterms:created>
  <dcterms:modified xsi:type="dcterms:W3CDTF">2021-04-26T09:02:52Z</dcterms:modified>
</cp:coreProperties>
</file>